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600" windowHeight="12420"/>
  </bookViews>
  <sheets>
    <sheet name="Créances et dettes" sheetId="3" r:id="rId1"/>
  </sheets>
  <calcPr calcId="125725"/>
</workbook>
</file>

<file path=xl/calcChain.xml><?xml version="1.0" encoding="utf-8"?>
<calcChain xmlns="http://schemas.openxmlformats.org/spreadsheetml/2006/main">
  <c r="E27" i="3"/>
  <c r="G27"/>
  <c r="H27"/>
  <c r="J26"/>
  <c r="F19"/>
  <c r="H26"/>
  <c r="I25"/>
  <c r="J25"/>
  <c r="H25"/>
  <c r="F25"/>
  <c r="I24"/>
  <c r="J24"/>
  <c r="H24"/>
  <c r="F24"/>
  <c r="I23"/>
  <c r="J23"/>
  <c r="H23"/>
  <c r="F23"/>
  <c r="I22"/>
  <c r="J22"/>
  <c r="H22"/>
  <c r="F22"/>
  <c r="I21"/>
  <c r="J21"/>
  <c r="H21"/>
  <c r="F21"/>
  <c r="I20"/>
  <c r="J20"/>
  <c r="H20"/>
  <c r="F20"/>
  <c r="I19"/>
  <c r="J19"/>
  <c r="H19"/>
  <c r="I18"/>
  <c r="I28"/>
  <c r="I29"/>
  <c r="F26"/>
  <c r="I27"/>
  <c r="J27"/>
  <c r="F27"/>
</calcChain>
</file>

<file path=xl/sharedStrings.xml><?xml version="1.0" encoding="utf-8"?>
<sst xmlns="http://schemas.openxmlformats.org/spreadsheetml/2006/main" count="26" uniqueCount="21">
  <si>
    <t>Solde</t>
  </si>
  <si>
    <t>TOUS TYPES D'ACCORDS</t>
  </si>
  <si>
    <t xml:space="preserve">LES CREANCES ET DETTES PRESENTEES </t>
  </si>
  <si>
    <t>Année</t>
  </si>
  <si>
    <t>Créances et dettes présentées ces 10 dernières années, dans le cadre des règlements européens et des accords internationaux de sécurité sociale</t>
  </si>
  <si>
    <t>(euros)</t>
  </si>
  <si>
    <t xml:space="preserve"> (N/N-1)</t>
  </si>
  <si>
    <t>% évolution</t>
  </si>
  <si>
    <t>dont UE-EEE-Suisse</t>
  </si>
  <si>
    <t>dont hors UE-EEE-Suisse</t>
  </si>
  <si>
    <r>
      <rPr>
        <b/>
        <sz val="14"/>
        <rFont val="Times New Roman"/>
        <family val="1"/>
      </rPr>
      <t>Les créances présentées</t>
    </r>
    <r>
      <rPr>
        <sz val="12"/>
        <rFont val="Times New Roman"/>
        <family val="1"/>
      </rPr>
      <t xml:space="preserve"> par la France représentent les dépenses engagées sur le territoire français par les assurés des Etats avec lesquels des accords de</t>
    </r>
  </si>
  <si>
    <t>sécurité sociale visant  le risque maladie-maternité-paternité ou accidents du travail-maladies  professionnelles ont été  conclus (règlements européens, conventions</t>
  </si>
  <si>
    <r>
      <t xml:space="preserve">bilatérales et décrets de coordination) et pour lesquelles la France demande </t>
    </r>
    <r>
      <rPr>
        <u/>
        <sz val="12"/>
        <rFont val="Times New Roman"/>
        <family val="1"/>
      </rPr>
      <t>le remboursement</t>
    </r>
    <r>
      <rPr>
        <sz val="12"/>
        <rFont val="Times New Roman"/>
        <family val="1"/>
      </rPr>
      <t xml:space="preserve"> (</t>
    </r>
    <r>
      <rPr>
        <b/>
        <i/>
        <sz val="12"/>
        <rFont val="Times New Roman"/>
        <family val="1"/>
      </rPr>
      <t>voir chapitre en question ci-après</t>
    </r>
    <r>
      <rPr>
        <sz val="12"/>
        <rFont val="Times New Roman"/>
        <family val="1"/>
      </rPr>
      <t>) aux Etats concernés.</t>
    </r>
  </si>
  <si>
    <r>
      <rPr>
        <b/>
        <sz val="14"/>
        <rFont val="Times New Roman"/>
        <family val="1"/>
      </rPr>
      <t>Les dettes présentées</t>
    </r>
    <r>
      <rPr>
        <sz val="12"/>
        <rFont val="Times New Roman"/>
        <family val="1"/>
      </rPr>
      <t xml:space="preserve"> par les organismes étrangers (ou dettes notifiées à la France) représentent les dépenses engagées à l'étranger par les assurés des régi-</t>
    </r>
  </si>
  <si>
    <t>mes français sur le territoire d'un Etat avec lequel des accords de sécurité sociale visant le "risque maladie-maternité-paternité ou accidents du travail-maladies pro-</t>
  </si>
  <si>
    <t>fessionnelles" ont été conclus (règlements européens, conventions bilatérales et décrets de coordination) et pour lesquelles les pays étrangers demandent à la France</t>
  </si>
  <si>
    <r>
      <t>le remboursement (</t>
    </r>
    <r>
      <rPr>
        <b/>
        <i/>
        <sz val="12"/>
        <rFont val="Times New Roman"/>
        <family val="1"/>
      </rPr>
      <t>voir chapitre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en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question ci-après</t>
    </r>
    <r>
      <rPr>
        <sz val="12"/>
        <rFont val="Times New Roman"/>
        <family val="1"/>
      </rPr>
      <t>).</t>
    </r>
  </si>
  <si>
    <t>Créances présentées par la France</t>
  </si>
  <si>
    <t>Dettes notifiées à la France</t>
  </si>
  <si>
    <t>2015 *</t>
  </si>
  <si>
    <t>* En 2015, transfert à la Cnamts de la gestion du recouvrement des créances et du règlement des dettes internationales, missions jusque là assurées par le Cleiss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</si>
</sst>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#,##0.00;[Red]\-#,##0.00"/>
    <numFmt numFmtId="165" formatCode="&quot; &quot;@"/>
    <numFmt numFmtId="166" formatCode="#,##0.00&quot; &quot;"/>
    <numFmt numFmtId="167" formatCode="#,##0&quot; &quot;"/>
  </numFmts>
  <fonts count="19">
    <font>
      <sz val="10"/>
      <name val="Arial"/>
    </font>
    <font>
      <sz val="10"/>
      <name val="Helv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12"/>
      <color rgb="FF1F4772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40">
    <xf numFmtId="0" fontId="0" fillId="0" borderId="0" xfId="0"/>
    <xf numFmtId="166" fontId="2" fillId="0" borderId="0" xfId="2" applyNumberFormat="1" applyFont="1" applyBorder="1" applyAlignment="1">
      <alignment vertical="center"/>
    </xf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  <xf numFmtId="0" fontId="0" fillId="0" borderId="0" xfId="0" applyBorder="1"/>
    <xf numFmtId="0" fontId="2" fillId="0" borderId="1" xfId="2" applyNumberFormat="1" applyFont="1" applyBorder="1" applyAlignment="1">
      <alignment horizontal="center" vertical="center"/>
    </xf>
    <xf numFmtId="166" fontId="3" fillId="0" borderId="1" xfId="2" applyNumberFormat="1" applyFont="1" applyBorder="1" applyAlignment="1">
      <alignment horizontal="right" vertical="center"/>
    </xf>
    <xf numFmtId="9" fontId="3" fillId="0" borderId="0" xfId="3" applyNumberFormat="1" applyFont="1" applyFill="1" applyBorder="1" applyAlignment="1">
      <alignment horizontal="right" vertical="center"/>
    </xf>
    <xf numFmtId="9" fontId="3" fillId="0" borderId="0" xfId="3" applyFont="1" applyFill="1" applyBorder="1" applyAlignment="1">
      <alignment horizontal="right" vertical="center"/>
    </xf>
    <xf numFmtId="167" fontId="2" fillId="0" borderId="1" xfId="2" applyNumberFormat="1" applyFont="1" applyBorder="1" applyAlignment="1">
      <alignment horizontal="right" vertical="center"/>
    </xf>
    <xf numFmtId="0" fontId="2" fillId="0" borderId="2" xfId="2" applyNumberFormat="1" applyFont="1" applyBorder="1" applyAlignment="1">
      <alignment horizontal="center" vertical="center" wrapText="1"/>
    </xf>
    <xf numFmtId="0" fontId="2" fillId="0" borderId="2" xfId="2" applyNumberFormat="1" applyFont="1" applyBorder="1" applyAlignment="1">
      <alignment horizontal="center" vertical="center"/>
    </xf>
    <xf numFmtId="164" fontId="2" fillId="0" borderId="3" xfId="2" applyNumberFormat="1" applyFont="1" applyBorder="1" applyAlignment="1">
      <alignment horizontal="center" vertical="center"/>
    </xf>
    <xf numFmtId="0" fontId="2" fillId="0" borderId="3" xfId="2" applyNumberFormat="1" applyFont="1" applyBorder="1" applyAlignment="1">
      <alignment horizontal="center" vertical="center" wrapText="1"/>
    </xf>
    <xf numFmtId="0" fontId="2" fillId="0" borderId="3" xfId="2" applyNumberFormat="1" applyFont="1" applyBorder="1" applyAlignment="1">
      <alignment horizontal="center" vertical="center"/>
    </xf>
    <xf numFmtId="164" fontId="2" fillId="0" borderId="2" xfId="2" applyNumberFormat="1" applyFont="1" applyBorder="1" applyAlignment="1">
      <alignment horizontal="center"/>
    </xf>
    <xf numFmtId="165" fontId="8" fillId="0" borderId="3" xfId="2" applyNumberFormat="1" applyFont="1" applyBorder="1" applyAlignment="1">
      <alignment horizontal="center" vertical="center" wrapText="1"/>
    </xf>
    <xf numFmtId="165" fontId="8" fillId="0" borderId="2" xfId="2" applyNumberFormat="1" applyFont="1" applyBorder="1" applyAlignment="1">
      <alignment horizontal="center" vertical="center" wrapText="1"/>
    </xf>
    <xf numFmtId="167" fontId="2" fillId="2" borderId="1" xfId="2" applyNumberFormat="1" applyFont="1" applyFill="1" applyBorder="1" applyAlignment="1">
      <alignment horizontal="right" vertical="center"/>
    </xf>
    <xf numFmtId="0" fontId="2" fillId="2" borderId="1" xfId="2" applyNumberFormat="1" applyFont="1" applyFill="1" applyBorder="1" applyAlignment="1">
      <alignment horizontal="center" vertical="center"/>
    </xf>
    <xf numFmtId="166" fontId="3" fillId="2" borderId="1" xfId="2" applyNumberFormat="1" applyFont="1" applyFill="1" applyBorder="1" applyAlignment="1">
      <alignment horizontal="right" vertical="center"/>
    </xf>
    <xf numFmtId="167" fontId="2" fillId="2" borderId="2" xfId="2" applyNumberFormat="1" applyFont="1" applyFill="1" applyBorder="1" applyAlignment="1">
      <alignment vertical="center"/>
    </xf>
    <xf numFmtId="9" fontId="2" fillId="0" borderId="0" xfId="3" applyFont="1" applyBorder="1" applyAlignment="1">
      <alignment horizontal="right" vertical="center"/>
    </xf>
    <xf numFmtId="167" fontId="2" fillId="2" borderId="2" xfId="2" applyNumberFormat="1" applyFont="1" applyFill="1" applyBorder="1" applyAlignment="1">
      <alignment horizontal="right" vertical="center"/>
    </xf>
    <xf numFmtId="167" fontId="2" fillId="2" borderId="3" xfId="2" applyNumberFormat="1" applyFont="1" applyFill="1" applyBorder="1" applyAlignment="1">
      <alignment vertical="center"/>
    </xf>
    <xf numFmtId="167" fontId="2" fillId="2" borderId="3" xfId="2" applyNumberFormat="1" applyFont="1" applyFill="1" applyBorder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/>
    <xf numFmtId="167" fontId="0" fillId="0" borderId="0" xfId="0" applyNumberFormat="1"/>
    <xf numFmtId="43" fontId="17" fillId="0" borderId="0" xfId="1" applyFont="1" applyAlignment="1">
      <alignment horizontal="left"/>
    </xf>
    <xf numFmtId="43" fontId="0" fillId="0" borderId="0" xfId="1" applyFont="1"/>
    <xf numFmtId="0" fontId="15" fillId="0" borderId="0" xfId="0" applyFont="1"/>
    <xf numFmtId="10" fontId="0" fillId="0" borderId="0" xfId="1" applyNumberFormat="1" applyFont="1"/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</cellXfs>
  <cellStyles count="4">
    <cellStyle name="Milliers" xfId="1" builtinId="3"/>
    <cellStyle name="Normal" xfId="0" builtinId="0"/>
    <cellStyle name="Normal_Feuil1" xfId="2"/>
    <cellStyle name="Pourcentage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9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Evolution des créances et dettes présentées</a:t>
            </a:r>
            <a:r>
              <a:rPr lang="fr-FR" baseline="0"/>
              <a:t> entre 2007 et 2016</a:t>
            </a:r>
            <a:endParaRPr lang="fr-FR"/>
          </a:p>
        </c:rich>
      </c:tx>
      <c:layout>
        <c:manualLayout>
          <c:xMode val="edge"/>
          <c:yMode val="edge"/>
          <c:x val="0.15734300317723446"/>
          <c:y val="1.8698055234563263E-2"/>
        </c:manualLayout>
      </c:layout>
    </c:title>
    <c:plotArea>
      <c:layout>
        <c:manualLayout>
          <c:layoutTarget val="inner"/>
          <c:xMode val="edge"/>
          <c:yMode val="edge"/>
          <c:x val="0.15275044093049725"/>
          <c:y val="0.20454595896947741"/>
          <c:w val="0.81681583012811221"/>
          <c:h val="0.55228925428439402"/>
        </c:manualLayout>
      </c:layout>
      <c:barChart>
        <c:barDir val="col"/>
        <c:grouping val="clustered"/>
        <c:ser>
          <c:idx val="0"/>
          <c:order val="0"/>
          <c:tx>
            <c:strRef>
              <c:f>'Créances et dettes'!$E$16:$E$17</c:f>
              <c:strCache>
                <c:ptCount val="1"/>
                <c:pt idx="0">
                  <c:v>Créances présentées par la France (euros)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innerShdw blurRad="63500" dist="50800" dir="81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cat>
            <c:strRef>
              <c:f>'Créances et dettes'!$D$18:$D$27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 *</c:v>
                </c:pt>
                <c:pt idx="9">
                  <c:v>2016</c:v>
                </c:pt>
              </c:strCache>
            </c:strRef>
          </c:cat>
          <c:val>
            <c:numRef>
              <c:f>'Créances et dettes'!$E$18:$E$27</c:f>
              <c:numCache>
                <c:formatCode>#,##0" "</c:formatCode>
                <c:ptCount val="10"/>
                <c:pt idx="0">
                  <c:v>358430058.88999999</c:v>
                </c:pt>
                <c:pt idx="1">
                  <c:v>646585718.72000003</c:v>
                </c:pt>
                <c:pt idx="2">
                  <c:v>968006485.03999984</c:v>
                </c:pt>
                <c:pt idx="3">
                  <c:v>417404895.54999995</c:v>
                </c:pt>
                <c:pt idx="4">
                  <c:v>787958818.53999984</c:v>
                </c:pt>
                <c:pt idx="5">
                  <c:v>1507677507.9699998</c:v>
                </c:pt>
                <c:pt idx="6">
                  <c:v>977432189.6899997</c:v>
                </c:pt>
                <c:pt idx="7">
                  <c:v>489966018.16999996</c:v>
                </c:pt>
                <c:pt idx="8">
                  <c:v>856258727.58300006</c:v>
                </c:pt>
                <c:pt idx="9">
                  <c:v>1259499833.1890001</c:v>
                </c:pt>
              </c:numCache>
            </c:numRef>
          </c:val>
        </c:ser>
        <c:ser>
          <c:idx val="1"/>
          <c:order val="1"/>
          <c:tx>
            <c:strRef>
              <c:f>'Créances et dettes'!$G$16:$G$17</c:f>
              <c:strCache>
                <c:ptCount val="1"/>
                <c:pt idx="0">
                  <c:v>Dettes notifiées à la France (euros)</c:v>
                </c:pt>
              </c:strCache>
            </c:strRef>
          </c:tx>
          <c:spPr>
            <a:solidFill>
              <a:schemeClr val="accent2"/>
            </a:solidFill>
            <a:effectLst>
              <a:innerShdw blurRad="63500" dist="50800" dir="81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cat>
            <c:strRef>
              <c:f>'Créances et dettes'!$D$18:$D$27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 *</c:v>
                </c:pt>
                <c:pt idx="9">
                  <c:v>2016</c:v>
                </c:pt>
              </c:strCache>
            </c:strRef>
          </c:cat>
          <c:val>
            <c:numRef>
              <c:f>'Créances et dettes'!$G$18:$G$27</c:f>
              <c:numCache>
                <c:formatCode>#,##0" "</c:formatCode>
                <c:ptCount val="10"/>
                <c:pt idx="0">
                  <c:v>301289162.74000007</c:v>
                </c:pt>
                <c:pt idx="1">
                  <c:v>314654939.75999999</c:v>
                </c:pt>
                <c:pt idx="2">
                  <c:v>333718574.73000002</c:v>
                </c:pt>
                <c:pt idx="3">
                  <c:v>401363839.63999999</c:v>
                </c:pt>
                <c:pt idx="4">
                  <c:v>381119651.26999998</c:v>
                </c:pt>
                <c:pt idx="5">
                  <c:v>688133265.07000005</c:v>
                </c:pt>
                <c:pt idx="6">
                  <c:v>412587470.24788016</c:v>
                </c:pt>
                <c:pt idx="7">
                  <c:v>546663874.94000006</c:v>
                </c:pt>
                <c:pt idx="8">
                  <c:v>473886246.20590603</c:v>
                </c:pt>
                <c:pt idx="9">
                  <c:v>552482731.99574292</c:v>
                </c:pt>
              </c:numCache>
            </c:numRef>
          </c:val>
        </c:ser>
        <c:axId val="124354560"/>
        <c:axId val="124356096"/>
      </c:barChart>
      <c:catAx>
        <c:axId val="1243545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4356096"/>
        <c:crosses val="autoZero"/>
        <c:auto val="1"/>
        <c:lblAlgn val="ctr"/>
        <c:lblOffset val="100"/>
        <c:tickLblSkip val="1"/>
        <c:tickMarkSkip val="1"/>
      </c:catAx>
      <c:valAx>
        <c:axId val="124356096"/>
        <c:scaling>
          <c:orientation val="minMax"/>
        </c:scaling>
        <c:axPos val="l"/>
        <c:majorGridlines/>
        <c:numFmt formatCode="#,##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4354560"/>
        <c:crosses val="autoZero"/>
        <c:crossBetween val="between"/>
        <c:dispUnits>
          <c:builtInUnit val="millions"/>
          <c:dispUnitsLbl>
            <c:layout/>
            <c:tx>
              <c:rich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fr-FR"/>
                    <a:t>Millions d'euros</a:t>
                  </a:r>
                </a:p>
              </c:rich>
            </c:tx>
          </c:dispUnitsLbl>
        </c:dispUnits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</c:legendEntry>
      <c:layout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0</xdr:rowOff>
    </xdr:from>
    <xdr:to>
      <xdr:col>10</xdr:col>
      <xdr:colOff>561975</xdr:colOff>
      <xdr:row>48</xdr:row>
      <xdr:rowOff>38100</xdr:rowOff>
    </xdr:to>
    <xdr:graphicFrame macro="">
      <xdr:nvGraphicFramePr>
        <xdr:cNvPr id="1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209551</xdr:rowOff>
    </xdr:from>
    <xdr:to>
      <xdr:col>2</xdr:col>
      <xdr:colOff>752474</xdr:colOff>
      <xdr:row>43</xdr:row>
      <xdr:rowOff>0</xdr:rowOff>
    </xdr:to>
    <xdr:sp macro="" textlink="">
      <xdr:nvSpPr>
        <xdr:cNvPr id="4" name="Rectangle à coins arrondis 3"/>
        <xdr:cNvSpPr/>
      </xdr:nvSpPr>
      <xdr:spPr>
        <a:xfrm>
          <a:off x="0" y="2886076"/>
          <a:ext cx="2276474" cy="5876924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 2016, dans le cadre des règlements européens et des accords internationaux de sécurité</a:t>
          </a:r>
          <a:r>
            <a:rPr lang="fr-FR" sz="110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s</a:t>
          </a:r>
          <a:r>
            <a:rPr lang="fr-FR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ociale, le solde</a:t>
          </a:r>
          <a:r>
            <a:rPr lang="fr-FR" sz="110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entre les créances présentées et les dettes notifiées  est de l'ordre de  + 707,02 millions d'euros.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aseline="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Cela constitue une amplification de la tendance observée en 2015.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aseline="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aseline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En 2016, 98,1% des créances présentées et 67,4% des dettes notifiées ont pour cadre les règlements européens.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</a:t>
          </a:r>
          <a:endParaRPr lang="fr-FR" sz="11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workbookViewId="0">
      <selection activeCell="G30" sqref="G30"/>
    </sheetView>
  </sheetViews>
  <sheetFormatPr baseColWidth="10" defaultRowHeight="12.75"/>
  <cols>
    <col min="4" max="4" width="18.7109375" customWidth="1"/>
    <col min="5" max="5" width="16.85546875" bestFit="1" customWidth="1"/>
    <col min="6" max="6" width="10.28515625" customWidth="1"/>
    <col min="7" max="7" width="19.140625" bestFit="1" customWidth="1"/>
    <col min="8" max="8" width="8.5703125" customWidth="1"/>
    <col min="9" max="9" width="16.7109375" bestFit="1" customWidth="1"/>
    <col min="10" max="10" width="9.85546875" customWidth="1"/>
    <col min="11" max="11" width="9.5703125" customWidth="1"/>
    <col min="12" max="12" width="18.140625" bestFit="1" customWidth="1"/>
    <col min="13" max="13" width="19.5703125" customWidth="1"/>
  </cols>
  <sheetData>
    <row r="1" spans="1:12" ht="15.75">
      <c r="A1" s="2" t="s">
        <v>2</v>
      </c>
      <c r="L1" s="3"/>
    </row>
    <row r="2" spans="1:12" ht="15.75">
      <c r="A2" s="2"/>
      <c r="I2" s="4"/>
      <c r="L2" s="3"/>
    </row>
    <row r="3" spans="1:12" ht="15.75">
      <c r="A3" s="27" t="s">
        <v>1</v>
      </c>
      <c r="I3" s="4"/>
      <c r="L3" s="3"/>
    </row>
    <row r="4" spans="1:12" ht="15.75">
      <c r="A4" s="2"/>
      <c r="I4" s="4"/>
      <c r="L4" s="3"/>
    </row>
    <row r="5" spans="1:12" ht="18.75">
      <c r="A5" s="28" t="s">
        <v>10</v>
      </c>
      <c r="L5" s="3"/>
    </row>
    <row r="6" spans="1:12" ht="15.75">
      <c r="A6" s="28" t="s">
        <v>11</v>
      </c>
      <c r="L6" s="3"/>
    </row>
    <row r="7" spans="1:12" ht="15.75">
      <c r="A7" s="28" t="s">
        <v>12</v>
      </c>
      <c r="L7" s="3"/>
    </row>
    <row r="8" spans="1:12" ht="18.75">
      <c r="A8" s="28" t="s">
        <v>13</v>
      </c>
      <c r="L8" s="3"/>
    </row>
    <row r="9" spans="1:12" ht="15.75">
      <c r="A9" s="28" t="s">
        <v>14</v>
      </c>
      <c r="I9" s="31"/>
      <c r="J9" s="32"/>
    </row>
    <row r="10" spans="1:12" ht="15.75">
      <c r="A10" s="28" t="s">
        <v>15</v>
      </c>
      <c r="I10" s="29"/>
      <c r="J10" s="30"/>
    </row>
    <row r="11" spans="1:12" ht="15.75">
      <c r="A11" s="28" t="s">
        <v>16</v>
      </c>
      <c r="I11" s="29"/>
      <c r="J11" s="30"/>
    </row>
    <row r="12" spans="1:12" ht="28.5" customHeight="1">
      <c r="D12" s="38"/>
      <c r="E12" s="38"/>
      <c r="F12" s="38"/>
      <c r="G12" s="38"/>
      <c r="H12" s="38"/>
      <c r="I12" s="38"/>
      <c r="J12" s="38"/>
      <c r="L12" s="3"/>
    </row>
    <row r="13" spans="1:12" ht="3" customHeight="1"/>
    <row r="14" spans="1:12" ht="36.75" customHeight="1">
      <c r="D14" s="39" t="s">
        <v>4</v>
      </c>
      <c r="E14" s="39"/>
      <c r="F14" s="39"/>
      <c r="G14" s="39"/>
      <c r="H14" s="39"/>
      <c r="I14" s="39"/>
      <c r="J14" s="39"/>
    </row>
    <row r="16" spans="1:12" ht="45">
      <c r="D16" s="16" t="s">
        <v>3</v>
      </c>
      <c r="E16" s="11" t="s">
        <v>17</v>
      </c>
      <c r="F16" s="11" t="s">
        <v>7</v>
      </c>
      <c r="G16" s="11" t="s">
        <v>18</v>
      </c>
      <c r="H16" s="11" t="s">
        <v>7</v>
      </c>
      <c r="I16" s="12" t="s">
        <v>0</v>
      </c>
      <c r="J16" s="11" t="s">
        <v>7</v>
      </c>
    </row>
    <row r="17" spans="4:13" ht="15">
      <c r="D17" s="13"/>
      <c r="E17" s="14" t="s">
        <v>5</v>
      </c>
      <c r="F17" s="14" t="s">
        <v>6</v>
      </c>
      <c r="G17" s="14" t="s">
        <v>5</v>
      </c>
      <c r="H17" s="14" t="s">
        <v>6</v>
      </c>
      <c r="I17" s="15"/>
      <c r="J17" s="14" t="s">
        <v>6</v>
      </c>
    </row>
    <row r="18" spans="4:13" ht="15">
      <c r="D18" s="6">
        <v>2007</v>
      </c>
      <c r="E18" s="10">
        <v>358430058.88999999</v>
      </c>
      <c r="F18" s="7"/>
      <c r="G18" s="10">
        <v>301289162.74000007</v>
      </c>
      <c r="H18" s="7"/>
      <c r="I18" s="10">
        <f t="shared" ref="I18:I24" si="0">E18-G18</f>
        <v>57140896.149999917</v>
      </c>
      <c r="J18" s="7"/>
    </row>
    <row r="19" spans="4:13" ht="15">
      <c r="D19" s="6">
        <v>2008</v>
      </c>
      <c r="E19" s="10">
        <v>646585718.72000003</v>
      </c>
      <c r="F19" s="7">
        <f t="shared" ref="F19:F27" si="1">(E19-E18)/E18*100</f>
        <v>80.393832125121307</v>
      </c>
      <c r="G19" s="10">
        <v>314654939.75999999</v>
      </c>
      <c r="H19" s="7">
        <f t="shared" ref="H19:H25" si="2">(G19-G18)/G18*100</f>
        <v>4.4361957457905739</v>
      </c>
      <c r="I19" s="10">
        <f t="shared" si="0"/>
        <v>331930778.96000004</v>
      </c>
      <c r="J19" s="7">
        <f t="shared" ref="J19:J25" si="3">(I19-I18)/ABS(I18)*100</f>
        <v>480.8987981018924</v>
      </c>
    </row>
    <row r="20" spans="4:13" ht="15">
      <c r="D20" s="6">
        <v>2009</v>
      </c>
      <c r="E20" s="10">
        <v>968006485.03999984</v>
      </c>
      <c r="F20" s="7">
        <f t="shared" si="1"/>
        <v>49.710464833076387</v>
      </c>
      <c r="G20" s="10">
        <v>333718574.73000002</v>
      </c>
      <c r="H20" s="7">
        <f t="shared" si="2"/>
        <v>6.0585843605508405</v>
      </c>
      <c r="I20" s="10">
        <f t="shared" si="0"/>
        <v>634287910.30999982</v>
      </c>
      <c r="J20" s="7">
        <f t="shared" si="3"/>
        <v>91.090417194012588</v>
      </c>
      <c r="L20" s="34"/>
      <c r="M20" s="34"/>
    </row>
    <row r="21" spans="4:13" ht="15">
      <c r="D21" s="6">
        <v>2010</v>
      </c>
      <c r="E21" s="10">
        <v>417404895.54999995</v>
      </c>
      <c r="F21" s="7">
        <f t="shared" si="1"/>
        <v>-56.879948430019866</v>
      </c>
      <c r="G21" s="10">
        <v>401363839.63999999</v>
      </c>
      <c r="H21" s="7">
        <f t="shared" si="2"/>
        <v>20.270152767112045</v>
      </c>
      <c r="I21" s="10">
        <f t="shared" si="0"/>
        <v>16041055.909999967</v>
      </c>
      <c r="J21" s="7">
        <f t="shared" si="3"/>
        <v>-97.47101345473223</v>
      </c>
      <c r="L21" s="34"/>
      <c r="M21" s="34"/>
    </row>
    <row r="22" spans="4:13" ht="15">
      <c r="D22" s="6">
        <v>2011</v>
      </c>
      <c r="E22" s="10">
        <v>787958818.53999984</v>
      </c>
      <c r="F22" s="7">
        <f t="shared" si="1"/>
        <v>88.775653314207986</v>
      </c>
      <c r="G22" s="10">
        <v>381119651.26999998</v>
      </c>
      <c r="H22" s="7">
        <f t="shared" si="2"/>
        <v>-5.0438495874859743</v>
      </c>
      <c r="I22" s="10">
        <f t="shared" si="0"/>
        <v>406839167.26999986</v>
      </c>
      <c r="J22" s="7">
        <f t="shared" si="3"/>
        <v>2436.236826008299</v>
      </c>
      <c r="L22" s="34"/>
      <c r="M22" s="34"/>
    </row>
    <row r="23" spans="4:13" ht="15">
      <c r="D23" s="6">
        <v>2012</v>
      </c>
      <c r="E23" s="10">
        <v>1507677507.9699998</v>
      </c>
      <c r="F23" s="7">
        <f t="shared" si="1"/>
        <v>91.339632541147097</v>
      </c>
      <c r="G23" s="10">
        <v>688133265.07000005</v>
      </c>
      <c r="H23" s="7">
        <f t="shared" si="2"/>
        <v>80.55570285524314</v>
      </c>
      <c r="I23" s="10">
        <f t="shared" si="0"/>
        <v>819544242.89999974</v>
      </c>
      <c r="J23" s="7">
        <f t="shared" si="3"/>
        <v>101.44182488607521</v>
      </c>
      <c r="L23" s="34"/>
      <c r="M23" s="34"/>
    </row>
    <row r="24" spans="4:13" ht="15">
      <c r="D24" s="20">
        <v>2013</v>
      </c>
      <c r="E24" s="19">
        <v>977432189.6899997</v>
      </c>
      <c r="F24" s="7">
        <f t="shared" si="1"/>
        <v>-35.169677565459253</v>
      </c>
      <c r="G24" s="10">
        <v>412587470.24788016</v>
      </c>
      <c r="H24" s="7">
        <f t="shared" si="2"/>
        <v>-40.042504672999655</v>
      </c>
      <c r="I24" s="10">
        <f t="shared" si="0"/>
        <v>564844719.4421196</v>
      </c>
      <c r="J24" s="7">
        <f t="shared" si="3"/>
        <v>-31.078190794997557</v>
      </c>
      <c r="L24" s="35"/>
      <c r="M24" s="35"/>
    </row>
    <row r="25" spans="4:13" ht="15">
      <c r="D25" s="20">
        <v>2014</v>
      </c>
      <c r="E25" s="19">
        <v>489966018.16999996</v>
      </c>
      <c r="F25" s="21">
        <f t="shared" si="1"/>
        <v>-49.872121735074373</v>
      </c>
      <c r="G25" s="19">
        <v>546663874.94000006</v>
      </c>
      <c r="H25" s="21">
        <f t="shared" si="2"/>
        <v>32.496479985581622</v>
      </c>
      <c r="I25" s="19">
        <f>E25-G25</f>
        <v>-56697856.7700001</v>
      </c>
      <c r="J25" s="7">
        <f t="shared" si="3"/>
        <v>-110.03777760833083</v>
      </c>
      <c r="L25" s="35"/>
      <c r="M25" s="35"/>
    </row>
    <row r="26" spans="4:13" ht="15">
      <c r="D26" s="20" t="s">
        <v>19</v>
      </c>
      <c r="E26" s="19">
        <v>856258727.58300006</v>
      </c>
      <c r="F26" s="21">
        <f t="shared" si="1"/>
        <v>74.758798738958703</v>
      </c>
      <c r="G26" s="19">
        <v>473886246.20590603</v>
      </c>
      <c r="H26" s="21">
        <f>(G26-G25)/G25*100</f>
        <v>-13.313048853297987</v>
      </c>
      <c r="I26" s="19">
        <v>382372481.37709403</v>
      </c>
      <c r="J26" s="7">
        <f>(I26-I25)/ABS(I25)*100</f>
        <v>774.40376613920705</v>
      </c>
      <c r="L26" s="35"/>
      <c r="M26" s="35"/>
    </row>
    <row r="27" spans="4:13" ht="15">
      <c r="D27" s="20">
        <v>2016</v>
      </c>
      <c r="E27" s="19">
        <f>SUM(E28:E29)</f>
        <v>1259499833.1890001</v>
      </c>
      <c r="F27" s="21">
        <f t="shared" si="1"/>
        <v>47.093371736396406</v>
      </c>
      <c r="G27" s="19">
        <f>SUM(G28:G29)</f>
        <v>552482731.99574292</v>
      </c>
      <c r="H27" s="21">
        <f>(G27-G26)/G26*100</f>
        <v>16.585517393489894</v>
      </c>
      <c r="I27" s="19">
        <f>E27-G27</f>
        <v>707017101.19325721</v>
      </c>
      <c r="J27" s="7">
        <f>(I27-I26)/ABS(I26)*100</f>
        <v>84.902715448290877</v>
      </c>
      <c r="L27" s="35"/>
      <c r="M27" s="37"/>
    </row>
    <row r="28" spans="4:13" ht="15">
      <c r="D28" s="18" t="s">
        <v>8</v>
      </c>
      <c r="E28" s="22">
        <v>1236085966.4300001</v>
      </c>
      <c r="F28" s="23"/>
      <c r="G28" s="22">
        <v>372614397.6531285</v>
      </c>
      <c r="H28" s="8"/>
      <c r="I28" s="24">
        <f>E28-G28</f>
        <v>863471568.77687156</v>
      </c>
      <c r="J28" s="5"/>
      <c r="L28" s="33"/>
    </row>
    <row r="29" spans="4:13" ht="15">
      <c r="D29" s="17" t="s">
        <v>9</v>
      </c>
      <c r="E29" s="25">
        <v>23413866.759</v>
      </c>
      <c r="F29" s="1"/>
      <c r="G29" s="25">
        <v>179868334.34261444</v>
      </c>
      <c r="H29" s="9"/>
      <c r="I29" s="26">
        <f>E29-G29</f>
        <v>-156454467.58361444</v>
      </c>
      <c r="J29" s="5"/>
    </row>
    <row r="33" spans="11:11">
      <c r="K33" s="33"/>
    </row>
    <row r="50" spans="4:4">
      <c r="D50" s="36" t="s">
        <v>20</v>
      </c>
    </row>
  </sheetData>
  <mergeCells count="2">
    <mergeCell ref="D12:J12"/>
    <mergeCell ref="D14:J14"/>
  </mergeCells>
  <pageMargins left="0.2" right="0.19" top="0.17" bottom="0.2" header="0.17" footer="0.18"/>
  <pageSetup paperSize="9" orientation="landscape" r:id="rId1"/>
  <ignoredErrors>
    <ignoredError sqref="F27 I27 G27:H27 J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Créances et dettes</vt:lpstr>
    </vt:vector>
  </TitlesOfParts>
  <Company>cleiss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araujo</dc:creator>
  <cp:lastModifiedBy>Antonio Araujo</cp:lastModifiedBy>
  <cp:lastPrinted>2013-02-27T09:26:59Z</cp:lastPrinted>
  <dcterms:created xsi:type="dcterms:W3CDTF">2007-07-31T10:19:02Z</dcterms:created>
  <dcterms:modified xsi:type="dcterms:W3CDTF">2017-11-17T15:00:53Z</dcterms:modified>
</cp:coreProperties>
</file>